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1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<sst xmlns="http://schemas.openxmlformats.org/spreadsheetml/2006/main" count="494" uniqueCount="175">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</sst>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I%20trim.%202022%20&#1075;\B3_2022_01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I%20trim.%202022%20&#1075;\B3_2022_01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6\&#1048;&#1057;%20&#1059;&#1044;&#1057;\B1_2022_06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6\&#1048;&#1057;%20&#1059;&#1044;&#1057;\B1_2022_06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44742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2868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931824</v>
          </cell>
          <cell r="H187">
            <v>0</v>
          </cell>
          <cell r="I187">
            <v>0</v>
          </cell>
          <cell r="J187">
            <v>141265</v>
          </cell>
        </row>
        <row r="190">
          <cell r="E190">
            <v>310000</v>
          </cell>
          <cell r="G190">
            <v>12003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212931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304819</v>
          </cell>
          <cell r="H205">
            <v>0</v>
          </cell>
          <cell r="I205">
            <v>166</v>
          </cell>
          <cell r="J205">
            <v>0</v>
          </cell>
        </row>
        <row r="223">
          <cell r="E223">
            <v>85000</v>
          </cell>
          <cell r="G223">
            <v>81711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76200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3800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1326560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354196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-166</v>
          </cell>
          <cell r="H591">
            <v>0</v>
          </cell>
          <cell r="I591">
            <v>166</v>
          </cell>
          <cell r="J591">
            <v>0</v>
          </cell>
        </row>
        <row r="594">
          <cell r="E594">
            <v>0</v>
          </cell>
          <cell r="G594">
            <v>-166</v>
          </cell>
          <cell r="I594">
            <v>166</v>
          </cell>
          <cell r="J594">
            <v>0</v>
          </cell>
        </row>
        <row r="605">
          <cell r="B605" t="str">
            <v>30.06.2022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44742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-2000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44742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="80" zoomScaleNormal="80" zoomScalePageLayoutView="0" workbookViewId="0" topLeftCell="B6">
      <selection activeCell="A1" sqref="A1:IV1638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44742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2868</v>
      </c>
      <c r="G22" s="169">
        <f t="shared" si="0"/>
        <v>2868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2868</v>
      </c>
      <c r="G25" s="187">
        <f aca="true" t="shared" si="2" ref="G25:M25">+G26+G30+G31+G32+G33</f>
        <v>2868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2868</v>
      </c>
      <c r="G32" s="216">
        <f>'[4]OTCHET'!G112+'[4]OTCHET'!G121+'[4]OTCHET'!G137+'[4]OTCHET'!G138</f>
        <v>2868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4461300</v>
      </c>
      <c r="F38" s="52">
        <f t="shared" si="3"/>
        <v>1684719</v>
      </c>
      <c r="G38" s="249">
        <f t="shared" si="3"/>
        <v>1330357</v>
      </c>
      <c r="H38" s="250">
        <f t="shared" si="3"/>
        <v>0</v>
      </c>
      <c r="I38" s="250">
        <f t="shared" si="3"/>
        <v>166</v>
      </c>
      <c r="J38" s="251">
        <f t="shared" si="3"/>
        <v>354196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3325300</v>
      </c>
      <c r="F39" s="260">
        <f t="shared" si="4"/>
        <v>1298023</v>
      </c>
      <c r="G39" s="261">
        <f t="shared" si="4"/>
        <v>943827</v>
      </c>
      <c r="H39" s="262">
        <f t="shared" si="4"/>
        <v>0</v>
      </c>
      <c r="I39" s="262">
        <f t="shared" si="4"/>
        <v>0</v>
      </c>
      <c r="J39" s="263">
        <f t="shared" si="4"/>
        <v>354196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2544700</v>
      </c>
      <c r="F40" s="268">
        <f t="shared" si="1"/>
        <v>1073089</v>
      </c>
      <c r="G40" s="269">
        <f>'[4]OTCHET'!G187</f>
        <v>931824</v>
      </c>
      <c r="H40" s="270">
        <f>'[4]OTCHET'!H187</f>
        <v>0</v>
      </c>
      <c r="I40" s="270">
        <f>'[4]OTCHET'!I187</f>
        <v>0</v>
      </c>
      <c r="J40" s="271">
        <f>'[4]OTCHET'!J187</f>
        <v>141265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310000</v>
      </c>
      <c r="F41" s="276">
        <f t="shared" si="1"/>
        <v>12003</v>
      </c>
      <c r="G41" s="277">
        <f>'[4]OTCHET'!G190</f>
        <v>12003</v>
      </c>
      <c r="H41" s="278">
        <f>'[4]OTCHET'!H190</f>
        <v>0</v>
      </c>
      <c r="I41" s="278">
        <f>'[4]OTCHET'!I190</f>
        <v>0</v>
      </c>
      <c r="J41" s="279">
        <f>'[4]OTCHET'!J190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212931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212931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1056000</v>
      </c>
      <c r="F43" s="59">
        <f t="shared" si="1"/>
        <v>386696</v>
      </c>
      <c r="G43" s="288">
        <f>+'[4]OTCHET'!G205+'[4]OTCHET'!G223+'[4]OTCHET'!G271</f>
        <v>386530</v>
      </c>
      <c r="H43" s="289">
        <f>+'[4]OTCHET'!H205+'[4]OTCHET'!H223+'[4]OTCHET'!H271</f>
        <v>0</v>
      </c>
      <c r="I43" s="289">
        <f>+'[4]OTCHET'!I205+'[4]OTCHET'!I223+'[4]OTCHET'!I271</f>
        <v>166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80000</v>
      </c>
      <c r="F49" s="44">
        <f t="shared" si="1"/>
        <v>0</v>
      </c>
      <c r="G49" s="216">
        <f>'[4]OTCHET'!G275+'[4]OTCHET'!G276+'[4]OTCHET'!G284+'[4]OTCHET'!G287</f>
        <v>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4461300</v>
      </c>
      <c r="F56" s="66">
        <f t="shared" si="5"/>
        <v>1680756</v>
      </c>
      <c r="G56" s="319">
        <f t="shared" si="5"/>
        <v>1326560</v>
      </c>
      <c r="H56" s="320">
        <f t="shared" si="5"/>
        <v>0</v>
      </c>
      <c r="I56" s="321">
        <f t="shared" si="5"/>
        <v>0</v>
      </c>
      <c r="J56" s="322">
        <f t="shared" si="5"/>
        <v>354196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4461300</v>
      </c>
      <c r="F57" s="67">
        <f t="shared" si="1"/>
        <v>1326560</v>
      </c>
      <c r="G57" s="324">
        <f>+'[4]OTCHET'!G361+'[4]OTCHET'!G375+'[4]OTCHET'!G388</f>
        <v>1326560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354196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354196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-1095</v>
      </c>
      <c r="G64" s="349">
        <f t="shared" si="6"/>
        <v>-929</v>
      </c>
      <c r="H64" s="350">
        <f t="shared" si="6"/>
        <v>0</v>
      </c>
      <c r="I64" s="350">
        <f t="shared" si="6"/>
        <v>-166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1095</v>
      </c>
      <c r="G66" s="358">
        <f aca="true" t="shared" si="8" ref="G66:L66">SUM(+G68+G76+G77+G84+G85+G86+G89+G90+G91+G92+G93+G94+G95)</f>
        <v>929</v>
      </c>
      <c r="H66" s="359">
        <f>SUM(+H68+H76+H77+H84+H85+H86+H89+H90+H91+H92+H93+H94+H95)</f>
        <v>0</v>
      </c>
      <c r="I66" s="359">
        <f>SUM(+I68+I76+I77+I84+I85+I86+I89+I90+I91+I92+I93+I94+I95)</f>
        <v>166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1095</v>
      </c>
      <c r="G86" s="332">
        <f aca="true" t="shared" si="11" ref="G86:M86">+G87+G88</f>
        <v>1095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1095</v>
      </c>
      <c r="G88" s="383">
        <f>+'[4]OTCHET'!G521+'[4]OTCHET'!G524+'[4]OTCHET'!G544</f>
        <v>1095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-166</v>
      </c>
      <c r="H95" s="183">
        <f>'[4]OTCHET'!H591</f>
        <v>0</v>
      </c>
      <c r="I95" s="183">
        <f>'[4]OTCHET'!I591</f>
        <v>166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-166</v>
      </c>
      <c r="H96" s="394">
        <f>+'[4]OTCHET'!H594</f>
        <v>0</v>
      </c>
      <c r="I96" s="394">
        <f>+'[4]OTCHET'!I594</f>
        <v>166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 4544</v>
      </c>
      <c r="H107" s="423" t="str">
        <f>+'[4]OTCHET'!F605</f>
        <v>02/800 4502</v>
      </c>
      <c r="I107" s="424"/>
      <c r="J107" s="425" t="str">
        <f>+'[4]OTCHET'!B605</f>
        <v>30.06.2022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8" zoomScaleNormal="78" zoomScalePageLayoutView="0" workbookViewId="0" topLeftCell="B6">
      <selection activeCell="A1" sqref="A1:IV1638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44742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-2000</v>
      </c>
      <c r="G86" s="332">
        <f aca="true" t="shared" si="11" ref="G86:M86">+G87+G88</f>
        <v>-2000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-2000</v>
      </c>
      <c r="G88" s="383">
        <f>+'[5]OTCHET'!G521+'[5]OTCHET'!G524+'[5]OTCHET'!G544</f>
        <v>-2000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9800</v>
      </c>
      <c r="G93" s="216">
        <f>+'[5]OTCHET'!G587+'[5]OTCHET'!G588</f>
        <v>9800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-7800</v>
      </c>
      <c r="G94" s="216">
        <f>+'[5]OTCHET'!G589+'[5]OTCHET'!G590</f>
        <v>-7800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 4544</v>
      </c>
      <c r="H107" s="423" t="str">
        <f>+'[5]OTCHET'!F605</f>
        <v>02/800 4502</v>
      </c>
      <c r="I107" s="424"/>
      <c r="J107" s="425">
        <f>+'[5]OTCHET'!B605</f>
        <v>44742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2022-07-15T13:54:00Z</dcterms:modified>
  <cp:category/>
  <cp:version/>
  <cp:contentType/>
  <cp:contentStatus/>
</cp:coreProperties>
</file>